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6EFB500-D00E-4322-97E6-4D108AAE9533}" xr6:coauthVersionLast="47" xr6:coauthVersionMax="47" xr10:uidLastSave="{00000000-0000-0000-0000-000000000000}"/>
  <bookViews>
    <workbookView xWindow="-108" yWindow="-108" windowWidth="23256" windowHeight="12456" activeTab="1" xr2:uid="{D500F398-1765-4B9C-B55E-0C0F1A9158E5}"/>
  </bookViews>
  <sheets>
    <sheet name="Vendite Libri" sheetId="1" r:id="rId1"/>
    <sheet name="Testo" sheetId="3" r:id="rId2"/>
    <sheet name="SOLUZION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4" i="2"/>
  <c r="F5" i="2"/>
  <c r="H5" i="2" s="1"/>
  <c r="I5" i="2" s="1"/>
  <c r="F6" i="2"/>
  <c r="H6" i="2" s="1"/>
  <c r="I6" i="2" s="1"/>
  <c r="F7" i="2"/>
  <c r="H7" i="2" s="1"/>
  <c r="I7" i="2" s="1"/>
  <c r="F8" i="2"/>
  <c r="H8" i="2" s="1"/>
  <c r="I8" i="2" s="1"/>
  <c r="F9" i="2"/>
  <c r="H9" i="2" s="1"/>
  <c r="I9" i="2" s="1"/>
  <c r="F10" i="2"/>
  <c r="H10" i="2" s="1"/>
  <c r="I10" i="2" s="1"/>
  <c r="F11" i="2"/>
  <c r="H11" i="2" s="1"/>
  <c r="I11" i="2" s="1"/>
  <c r="F12" i="2"/>
  <c r="H12" i="2" s="1"/>
  <c r="I12" i="2" s="1"/>
  <c r="F13" i="2"/>
  <c r="H13" i="2" s="1"/>
  <c r="I13" i="2" s="1"/>
  <c r="F14" i="2"/>
  <c r="H14" i="2" s="1"/>
  <c r="I14" i="2" s="1"/>
  <c r="F15" i="2"/>
  <c r="H15" i="2" s="1"/>
  <c r="I15" i="2" s="1"/>
  <c r="F16" i="2"/>
  <c r="H16" i="2" s="1"/>
  <c r="I16" i="2" s="1"/>
  <c r="F17" i="2"/>
  <c r="H17" i="2" s="1"/>
  <c r="I17" i="2" s="1"/>
  <c r="F18" i="2"/>
  <c r="H18" i="2" s="1"/>
  <c r="I18" i="2" s="1"/>
  <c r="F19" i="2"/>
  <c r="H19" i="2" s="1"/>
  <c r="I19" i="2" s="1"/>
  <c r="F20" i="2"/>
  <c r="H20" i="2" s="1"/>
  <c r="I20" i="2" s="1"/>
  <c r="F21" i="2"/>
  <c r="H21" i="2" s="1"/>
  <c r="I21" i="2" s="1"/>
  <c r="F22" i="2"/>
  <c r="H22" i="2" s="1"/>
  <c r="I22" i="2" s="1"/>
  <c r="F23" i="2"/>
  <c r="H23" i="2" s="1"/>
  <c r="I23" i="2" s="1"/>
  <c r="F4" i="2"/>
  <c r="H4" i="2" s="1"/>
  <c r="I4" i="2" s="1"/>
  <c r="D24" i="2"/>
  <c r="E24" i="2"/>
  <c r="C24" i="2"/>
  <c r="B29" i="2" l="1"/>
  <c r="B30" i="2"/>
</calcChain>
</file>

<file path=xl/sharedStrings.xml><?xml version="1.0" encoding="utf-8"?>
<sst xmlns="http://schemas.openxmlformats.org/spreadsheetml/2006/main" count="110" uniqueCount="80">
  <si>
    <t>Titolo - Autore</t>
  </si>
  <si>
    <t>L'ultimo segreto - Dan Brown</t>
  </si>
  <si>
    <t>Francesco. Il primo italiano - Aldo Cazzullo</t>
  </si>
  <si>
    <t>La portalettere - Francesca Giannone</t>
  </si>
  <si>
    <t>Il Dio dei nostri padri - Aldo Cazzullo</t>
  </si>
  <si>
    <t>L'età fragile - Donatella Di Pietrantonio</t>
  </si>
  <si>
    <t>Come l'arancio amaro - Milena Palminteri</t>
  </si>
  <si>
    <t>L'orizzonte della notte - Gianrico Carofiglio</t>
  </si>
  <si>
    <t>Domani, domani - Francesca Giannone</t>
  </si>
  <si>
    <t>La casa dei silenzi - Donato Carrisi</t>
  </si>
  <si>
    <t>Cesare. La conquista dell'eternità - Alberto Angela</t>
  </si>
  <si>
    <t>La vita intima - Niccolò Ammaniti</t>
  </si>
  <si>
    <t>Tre ciotole - Michela Murgia</t>
  </si>
  <si>
    <t>Verrà l'alba, starai bene - Gianluca Gotto</t>
  </si>
  <si>
    <t>La bugia dell'orchidea - Donato Carrisi</t>
  </si>
  <si>
    <t>L'anniversario - Andrea Bajani</t>
  </si>
  <si>
    <t>Spera. L'autobiografia - Francesco</t>
  </si>
  <si>
    <t>La catastrofica visita allo zoo - Joël Dicker</t>
  </si>
  <si>
    <t>Un animale selvaggio - Joël Dicker</t>
  </si>
  <si>
    <t>Il passato è un morto senza cadavere - Antonio Manzini</t>
  </si>
  <si>
    <t>Il canto dei cuori ribelli - Thrity Umrigar</t>
  </si>
  <si>
    <t>Prezzo (€) (Senza IVA)</t>
  </si>
  <si>
    <t>Tot Vendite</t>
  </si>
  <si>
    <t>Media Vendite</t>
  </si>
  <si>
    <t>Incasso Totale</t>
  </si>
  <si>
    <t>Incasso Totale Con IVA</t>
  </si>
  <si>
    <t>Aliquota IVA</t>
  </si>
  <si>
    <t>Totale Libri Venduti 2023-2025</t>
  </si>
  <si>
    <t>Vendite 2023</t>
  </si>
  <si>
    <t>Vendite 2024</t>
  </si>
  <si>
    <t>Vendite 2025</t>
  </si>
  <si>
    <t>Incasso Totale con IVA MASSIMO</t>
  </si>
  <si>
    <t>Incasso Totale con IVA MINIMO</t>
  </si>
  <si>
    <t>Vendite Libri 2023-2025</t>
  </si>
  <si>
    <t>Prezzo (€) 
(Senza IVA)</t>
  </si>
  <si>
    <t>Vendite 
2023</t>
  </si>
  <si>
    <t>Vendite 
2024</t>
  </si>
  <si>
    <t>Vendite 
2025</t>
  </si>
  <si>
    <t>Tot 
Vendite</t>
  </si>
  <si>
    <t>Media 
Vendite</t>
  </si>
  <si>
    <t>Incasso 
Totale</t>
  </si>
  <si>
    <t>Incasso Totale
 Con IVA</t>
  </si>
  <si>
    <t xml:space="preserve"> - Unire e centrare il titolo</t>
  </si>
  <si>
    <t xml:space="preserve"> - Inserire i Bordi</t>
  </si>
  <si>
    <t xml:space="preserve"> - Formattare la prima riga in modo da occupare meno spazio possibile</t>
  </si>
  <si>
    <t xml:space="preserve"> - Assegnare ai prezzi il formato EURO (a sinistra del numero)</t>
  </si>
  <si>
    <t xml:space="preserve"> - Assegnare alle vendite lo stile separatore (puntino) senza decimali</t>
  </si>
  <si>
    <t xml:space="preserve"> - Assegnare all'Aliquota IVA lo stile percentuale</t>
  </si>
  <si>
    <t>Formattare la tabella come in figura:</t>
  </si>
  <si>
    <t xml:space="preserve"> - Collorare lo sfondo delle colonne a piacere</t>
  </si>
  <si>
    <t xml:space="preserve"> - Formattare i Titolo-Autore a piacere</t>
  </si>
  <si>
    <t>Totale Vendite per Anno</t>
  </si>
  <si>
    <t xml:space="preserve"> - Riga 24 - Somma Vendite x Anno</t>
  </si>
  <si>
    <t xml:space="preserve"> - Colonna G: Media delle vendite per ogni libro</t>
  </si>
  <si>
    <t xml:space="preserve"> - Colonna F: Somma delle vendite x ogni Libro</t>
  </si>
  <si>
    <t xml:space="preserve"> - Riga 28: Somma di tutti i libri venduti nel triennio</t>
  </si>
  <si>
    <t xml:space="preserve"> - Riga 29: Il valore massimo tra tutti gli incassi con IVA</t>
  </si>
  <si>
    <t xml:space="preserve"> - Riga 30: Il valore minimo tra tutti gli incassi con IVA</t>
  </si>
  <si>
    <t>Effettuare i seguenti calcoli:</t>
  </si>
  <si>
    <t xml:space="preserve"> - Colonna H: Incasso per ogni libro nei 3 anni</t>
  </si>
  <si>
    <t xml:space="preserve"> - Colonna I: Incasso + Iva (cella B26) [ATTENZIONE ALLA FORMULA!!!]</t>
  </si>
  <si>
    <t>Inserire un GRAFICO A COLONNE per visualizzare il Totale Vendite per ogni libro</t>
  </si>
  <si>
    <t xml:space="preserve"> - Inserire le etichette</t>
  </si>
  <si>
    <t xml:space="preserve"> - Posizionare il grafico sotto la tabella</t>
  </si>
  <si>
    <t>Inserire un grafico a LINEE CON INDICATORI per visualizzare le vendite per Anno</t>
  </si>
  <si>
    <t>Inserire un grafico a TORTA per visualizzare sempre le Vendite per Anno</t>
  </si>
  <si>
    <t xml:space="preserve"> - Inserire il titolo</t>
  </si>
  <si>
    <t xml:space="preserve"> - Posizionare il grafico sotto il grafico a colonne</t>
  </si>
  <si>
    <t xml:space="preserve"> - Visualizzare le etichette nel formato percentuale, categoria e all'esterno della torta</t>
  </si>
  <si>
    <t xml:space="preserve"> - Eliminare la legenda</t>
  </si>
  <si>
    <t xml:space="preserve"> - Posizionare il grafico a fianco del grafico a linee</t>
  </si>
  <si>
    <t>Impostare il Foglio in modo che la tabella venga stampata in un foglio e i grafici su un altro</t>
  </si>
  <si>
    <t xml:space="preserve"> - Adattare le colonne</t>
  </si>
  <si>
    <t xml:space="preserve"> - Usare in modo opportuno i comandi Proporzioni, Margini e Visualizza Anteprima Interruzione di pagina</t>
  </si>
  <si>
    <t>Salvare l'esercizio nel formato .xlsx e fare una copia .pdf</t>
  </si>
  <si>
    <t>Testo dell'Esercizio</t>
  </si>
  <si>
    <t xml:space="preserve"> - Ruotare il foglio in orizzontale</t>
  </si>
  <si>
    <t xml:space="preserve"> - Allineare al centro la stampa in Orizzontale e in Verticale</t>
  </si>
  <si>
    <t>Inserire nell'Intestazione: Data automatica (sinistra), Nome e cognome (Centro), numero di paginA e di paginE (destra)</t>
  </si>
  <si>
    <t>Inserire nel Piè di Pagina: il nome del file (Centro)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</si>
</sst>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[$€-2]\ * #,##0.00_-;\-[$€-2]\ * #,##0.00_-;_-[$€-2]\ * &quot;-&quot;??_-;_-@_-"/>
    <numFmt numFmtId="165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rgb="FF0070C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0" fontId="4" fillId="0" borderId="1" xfId="0" applyFont="1" applyBorder="1"/>
    <xf numFmtId="164" fontId="0" fillId="3" borderId="1" xfId="2" applyNumberFormat="1" applyFont="1" applyFill="1" applyBorder="1"/>
    <xf numFmtId="165" fontId="0" fillId="4" borderId="1" xfId="1" applyNumberFormat="1" applyFont="1" applyFill="1" applyBorder="1" applyAlignment="1">
      <alignment horizontal="center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quotePrefix="1"/>
    <xf numFmtId="165" fontId="2" fillId="0" borderId="1" xfId="1" applyNumberFormat="1" applyFont="1" applyBorder="1" applyAlignment="1">
      <alignment horizontal="center"/>
    </xf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/>
    </xf>
    <xf numFmtId="164" fontId="2" fillId="0" borderId="1" xfId="2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Migliaia" xfId="1" builtinId="3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SOLUZIONE!$F$3</c:f>
              <c:strCache>
                <c:ptCount val="1"/>
                <c:pt idx="0">
                  <c:v>Tot 
Vendite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SOLUZIONE!$A$4:$A$23</c:f>
              <c:strCache>
                <c:ptCount val="20"/>
                <c:pt idx="0">
                  <c:v>L'ultimo segreto - Dan Brown</c:v>
                </c:pt>
                <c:pt idx="1">
                  <c:v>Francesco. Il primo italiano - Aldo Cazzullo</c:v>
                </c:pt>
                <c:pt idx="2">
                  <c:v>La portalettere - Francesca Giannone</c:v>
                </c:pt>
                <c:pt idx="3">
                  <c:v>Il Dio dei nostri padri - Aldo Cazzullo</c:v>
                </c:pt>
                <c:pt idx="4">
                  <c:v>L'età fragile - Donatella Di Pietrantonio</c:v>
                </c:pt>
                <c:pt idx="5">
                  <c:v>Come l'arancio amaro - Milena Palminteri</c:v>
                </c:pt>
                <c:pt idx="6">
                  <c:v>L'orizzonte della notte - Gianrico Carofiglio</c:v>
                </c:pt>
                <c:pt idx="7">
                  <c:v>Domani, domani - Francesca Giannone</c:v>
                </c:pt>
                <c:pt idx="8">
                  <c:v>La casa dei silenzi - Donato Carrisi</c:v>
                </c:pt>
                <c:pt idx="9">
                  <c:v>Cesare. La conquista dell'eternità - Alberto Angela</c:v>
                </c:pt>
                <c:pt idx="10">
                  <c:v>La vita intima - Niccolò Ammaniti</c:v>
                </c:pt>
                <c:pt idx="11">
                  <c:v>Tre ciotole - Michela Murgia</c:v>
                </c:pt>
                <c:pt idx="12">
                  <c:v>Verrà l'alba, starai bene - Gianluca Gotto</c:v>
                </c:pt>
                <c:pt idx="13">
                  <c:v>La bugia dell'orchidea - Donato Carrisi</c:v>
                </c:pt>
                <c:pt idx="14">
                  <c:v>L'anniversario - Andrea Bajani</c:v>
                </c:pt>
                <c:pt idx="15">
                  <c:v>Spera. L'autobiografia - Francesco</c:v>
                </c:pt>
                <c:pt idx="16">
                  <c:v>La catastrofica visita allo zoo - Joël Dicker</c:v>
                </c:pt>
                <c:pt idx="17">
                  <c:v>Un animale selvaggio - Joël Dicker</c:v>
                </c:pt>
                <c:pt idx="18">
                  <c:v>Il passato è un morto senza cadavere - Antonio Manzini</c:v>
                </c:pt>
                <c:pt idx="19">
                  <c:v>Il canto dei cuori ribelli - Thrity Umrigar</c:v>
                </c:pt>
              </c:strCache>
            </c:strRef>
          </c:cat>
          <c:val>
            <c:numRef>
              <c:f>SOLUZIONE!$F$4:$F$23</c:f>
              <c:numCache>
                <c:formatCode>_-* #,##0_-;\-* #,##0_-;_-* "-"??_-;_-@_-</c:formatCode>
                <c:ptCount val="20"/>
                <c:pt idx="0">
                  <c:v>424000</c:v>
                </c:pt>
                <c:pt idx="1">
                  <c:v>180000</c:v>
                </c:pt>
                <c:pt idx="2">
                  <c:v>611000</c:v>
                </c:pt>
                <c:pt idx="3">
                  <c:v>430000</c:v>
                </c:pt>
                <c:pt idx="4">
                  <c:v>280000</c:v>
                </c:pt>
                <c:pt idx="5">
                  <c:v>282000</c:v>
                </c:pt>
                <c:pt idx="6">
                  <c:v>215000</c:v>
                </c:pt>
                <c:pt idx="7">
                  <c:v>153000</c:v>
                </c:pt>
                <c:pt idx="8">
                  <c:v>160000</c:v>
                </c:pt>
                <c:pt idx="9">
                  <c:v>160000</c:v>
                </c:pt>
                <c:pt idx="10">
                  <c:v>185000</c:v>
                </c:pt>
                <c:pt idx="11">
                  <c:v>195000</c:v>
                </c:pt>
                <c:pt idx="12">
                  <c:v>155000</c:v>
                </c:pt>
                <c:pt idx="13">
                  <c:v>125000</c:v>
                </c:pt>
                <c:pt idx="14">
                  <c:v>120000</c:v>
                </c:pt>
                <c:pt idx="15">
                  <c:v>120000</c:v>
                </c:pt>
                <c:pt idx="16">
                  <c:v>145000</c:v>
                </c:pt>
                <c:pt idx="17">
                  <c:v>185000</c:v>
                </c:pt>
                <c:pt idx="18">
                  <c:v>120000</c:v>
                </c:pt>
                <c:pt idx="19">
                  <c:v>135000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D-4EF5-91DA-B59186BF0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995855"/>
        <c:axId val="207096207"/>
      </c:barChart>
      <c:catAx>
        <c:axId val="1079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096207"/>
        <c:crosses val="autoZero"/>
        <c:auto val="1"/>
        <c:lblAlgn val="ctr"/>
        <c:lblOffset val="100"/>
        <c:noMultiLvlLbl val="0"/>
      </c:catAx>
      <c:valAx>
        <c:axId val="207096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9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Tot Vendite x Anno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SOLUZIONE!$C$3:$E$3</c:f>
              <c:strCache>
                <c:ptCount val="3"/>
                <c:pt idx="0">
                  <c:v>Vendite 
2023</c:v>
                </c:pt>
                <c:pt idx="1">
                  <c:v>Vendite 
2024</c:v>
                </c:pt>
                <c:pt idx="2">
                  <c:v>Vendite 
2025</c:v>
                </c:pt>
              </c:strCache>
            </c:strRef>
          </c:cat>
          <c:val>
            <c:numRef>
              <c:f>SOLUZIONE!$C$24:$E$24</c:f>
              <c:numCache>
                <c:formatCode>_-* #,##0_-;\-* #,##0_-;_-* "-"??_-;_-@_-</c:formatCode>
                <c:ptCount val="3"/>
                <c:pt idx="0">
                  <c:v>882000</c:v>
                </c:pt>
                <c:pt idx="1">
                  <c:v>1771000</c:v>
                </c:pt>
                <c:pt idx="2">
                  <c:v>1727000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9-4489-A077-9E3FFB341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88143"/>
        <c:axId val="207106767"/>
      </c:lineChart>
      <c:catAx>
        <c:axId val="42988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106767"/>
        <c:crosses val="autoZero"/>
        <c:auto val="1"/>
        <c:lblAlgn val="ctr"/>
        <c:lblOffset val="100"/>
        <c:noMultiLvlLbl val="0"/>
      </c:catAx>
      <c:valAx>
        <c:axId val="207106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988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Totale Vendite x Anno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0BA-46F3-9D31-8CC74358CDD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0BA-46F3-9D31-8CC74358CDDB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0BA-46F3-9D31-8CC74358CD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SOLUZIONE!$C$3:$E$3</c:f>
              <c:strCache>
                <c:ptCount val="3"/>
                <c:pt idx="0">
                  <c:v>Vendite 
2023</c:v>
                </c:pt>
                <c:pt idx="1">
                  <c:v>Vendite 
2024</c:v>
                </c:pt>
                <c:pt idx="2">
                  <c:v>Vendite 
2025</c:v>
                </c:pt>
              </c:strCache>
            </c:strRef>
          </c:cat>
          <c:val>
            <c:numRef>
              <c:f>SOLUZIONE!$C$24:$E$24</c:f>
              <c:numCache>
                <c:formatCode>_-* #,##0_-;\-* #,##0_-;_-* "-"??_-;_-@_-</c:formatCode>
                <c:ptCount val="3"/>
                <c:pt idx="0">
                  <c:v>882000</c:v>
                </c:pt>
                <c:pt idx="1">
                  <c:v>1771000</c:v>
                </c:pt>
                <c:pt idx="2">
                  <c:v>1727000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A-46F3-9D31-8CC74358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90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4286250</xdr:colOff>
      <xdr:row>1</xdr:row>
      <xdr:rowOff>54937</xdr:rowOff>
    </xdr:from>
    <xdr:to>
      <xdr:col>4</xdr:col>
      <xdr:colOff>107950</xdr:colOff>
      <xdr:row>17</xdr:row>
      <xdr:rowOff>37173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2BBD0C8-F548-1D9E-1333-F0B776D10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3410" y="382597"/>
          <a:ext cx="4409440" cy="2908316"/>
        </a:xfrm>
        <a:prstGeom prst="rect">
          <a:avLst/>
        </a:prstGeom>
      </xdr:spPr>
    </xdr:pic>
    <xdr:clientData/>
  </xdr:twoCellAnchor>
  <xdr:twoCellAnchor editAs="oneCell">
    <xdr:from>
      <xdr:col>1</xdr:col>
      <xdr:colOff>4203156</xdr:colOff>
      <xdr:row>17</xdr:row>
      <xdr:rowOff>127000</xdr:rowOff>
    </xdr:from>
    <xdr:to>
      <xdr:col>4</xdr:col>
      <xdr:colOff>276907</xdr:colOff>
      <xdr:row>31</xdr:row>
      <xdr:rowOff>57566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9BE43F9-1A63-81E6-50F7-D968F929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0316" y="3235960"/>
          <a:ext cx="4664031" cy="2490886"/>
        </a:xfrm>
        <a:prstGeom prst="rect">
          <a:avLst/>
        </a:prstGeom>
      </xdr:spPr>
    </xdr:pic>
    <xdr:clientData/>
  </xdr:twoCellAnchor>
  <xdr:twoCellAnchor editAs="oneCell">
    <xdr:from>
      <xdr:col>1</xdr:col>
      <xdr:colOff>4686301</xdr:colOff>
      <xdr:row>32</xdr:row>
      <xdr:rowOff>43620</xdr:rowOff>
    </xdr:from>
    <xdr:to>
      <xdr:col>6</xdr:col>
      <xdr:colOff>243841</xdr:colOff>
      <xdr:row>39</xdr:row>
      <xdr:rowOff>170927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822AB7E-92BD-0B09-8281-7D169D2BA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3461" y="5895780"/>
          <a:ext cx="5364480" cy="1407467"/>
        </a:xfrm>
        <a:prstGeom prst="rect">
          <a:avLst/>
        </a:prstGeom>
      </xdr:spPr>
    </xdr:pic>
    <xdr:clientData/>
  </xdr:twoCellAnchor>
  <xdr:twoCellAnchor editAs="oneCell">
    <xdr:from>
      <xdr:col>1</xdr:col>
      <xdr:colOff>4848079</xdr:colOff>
      <xdr:row>52</xdr:row>
      <xdr:rowOff>26327</xdr:rowOff>
    </xdr:from>
    <xdr:to>
      <xdr:col>2</xdr:col>
      <xdr:colOff>382759</xdr:colOff>
      <xdr:row>61</xdr:row>
      <xdr:rowOff>125792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6850F9AC-95C7-3237-626C-3B2B7B60C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82894" y="9621665"/>
          <a:ext cx="2902634" cy="1734835"/>
        </a:xfrm>
        <a:prstGeom prst="rect">
          <a:avLst/>
        </a:prstGeom>
      </xdr:spPr>
    </xdr:pic>
    <xdr:clientData/>
  </xdr:twoCellAnchor>
  <xdr:twoCellAnchor editAs="oneCell">
    <xdr:from>
      <xdr:col>1</xdr:col>
      <xdr:colOff>4701540</xdr:colOff>
      <xdr:row>40</xdr:row>
      <xdr:rowOff>179383</xdr:rowOff>
    </xdr:from>
    <xdr:to>
      <xdr:col>3</xdr:col>
      <xdr:colOff>271775</xdr:colOff>
      <xdr:row>50</xdr:row>
      <xdr:rowOff>40215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D378D38-DE3E-9739-2642-60D45C631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36355" y="7594229"/>
          <a:ext cx="3547789" cy="1677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32</xdr:row>
      <xdr:rowOff>90488</xdr:rowOff>
    </xdr:from>
    <xdr:to>
      <xdr:col>8</xdr:col>
      <xdr:colOff>838200</xdr:colOff>
      <xdr:row>47</xdr:row>
      <xdr:rowOff>119063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88DA420-C1A3-FB03-D988-D8882AA2C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47</xdr:row>
      <xdr:rowOff>176213</xdr:rowOff>
    </xdr:from>
    <xdr:to>
      <xdr:col>4</xdr:col>
      <xdr:colOff>66675</xdr:colOff>
      <xdr:row>63</xdr:row>
      <xdr:rowOff>23813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082B8FD-2C35-CE5B-599C-B230F633F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200025</xdr:colOff>
      <xdr:row>48</xdr:row>
      <xdr:rowOff>23813</xdr:rowOff>
    </xdr:from>
    <xdr:to>
      <xdr:col>8</xdr:col>
      <xdr:colOff>847725</xdr:colOff>
      <xdr:row>63</xdr:row>
      <xdr:rowOff>52388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530CE17-98F7-2BF6-E34D-F59362E6D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9990-E369-46CF-829B-E2AE2DDE0D57}">
  <dimension ref="A1:I30"/>
  <sheetViews>
    <sheetView zoomScale="90" zoomScaleNormal="90" workbookViewId="0">
      <selection activeCell="A25" sqref="A25"/>
    </sheetView>
  </sheetViews>
  <sheetFormatPr defaultRowHeight="14.4" x14ac:dyDescent="0.3"/>
  <cols>
    <col min="1" max="1" width="47.77734375" bestFit="1" customWidth="1"/>
    <col min="2" max="2" width="19.33203125" bestFit="1" customWidth="1"/>
    <col min="3" max="5" width="12.33203125" bestFit="1" customWidth="1"/>
    <col min="6" max="6" width="10.44140625" bestFit="1" customWidth="1"/>
    <col min="7" max="7" width="13" bestFit="1" customWidth="1"/>
    <col min="8" max="8" width="13.21875" bestFit="1" customWidth="1"/>
    <col min="9" max="9" width="20.44140625" bestFit="1" customWidth="1"/>
  </cols>
  <sheetData>
    <row r="1" spans="1:9" x14ac:dyDescent="0.3">
      <c r="A1" t="s">
        <v>33</v>
      </c>
    </row>
    <row r="3" spans="1:9" x14ac:dyDescent="0.3">
      <c r="A3" t="s">
        <v>0</v>
      </c>
      <c r="B3" t="s">
        <v>21</v>
      </c>
      <c r="C3" t="s">
        <v>28</v>
      </c>
      <c r="D3" t="s">
        <v>29</v>
      </c>
      <c r="E3" t="s">
        <v>30</v>
      </c>
      <c r="F3" t="s">
        <v>22</v>
      </c>
      <c r="G3" t="s">
        <v>23</v>
      </c>
      <c r="H3" t="s">
        <v>24</v>
      </c>
      <c r="I3" t="s">
        <v>25</v>
      </c>
    </row>
    <row r="4" spans="1:9" x14ac:dyDescent="0.3">
      <c r="A4" t="s">
        <v>1</v>
      </c>
      <c r="B4">
        <v>19.5</v>
      </c>
      <c r="C4">
        <v>212000</v>
      </c>
      <c r="D4">
        <v>0</v>
      </c>
      <c r="E4">
        <v>212000</v>
      </c>
    </row>
    <row r="5" spans="1:9" x14ac:dyDescent="0.3">
      <c r="A5" t="s">
        <v>2</v>
      </c>
      <c r="B5">
        <v>19.5</v>
      </c>
      <c r="C5">
        <v>0</v>
      </c>
      <c r="D5">
        <v>0</v>
      </c>
      <c r="E5">
        <v>180000</v>
      </c>
    </row>
    <row r="6" spans="1:9" x14ac:dyDescent="0.3">
      <c r="A6" t="s">
        <v>3</v>
      </c>
      <c r="B6">
        <v>19</v>
      </c>
      <c r="C6">
        <v>350000</v>
      </c>
      <c r="D6">
        <v>191000</v>
      </c>
      <c r="E6">
        <v>70000</v>
      </c>
    </row>
    <row r="7" spans="1:9" x14ac:dyDescent="0.3">
      <c r="A7" t="s">
        <v>4</v>
      </c>
      <c r="B7">
        <v>19.5</v>
      </c>
      <c r="C7">
        <v>0</v>
      </c>
      <c r="D7">
        <v>360000</v>
      </c>
      <c r="E7">
        <v>70000</v>
      </c>
    </row>
    <row r="8" spans="1:9" x14ac:dyDescent="0.3">
      <c r="A8" t="s">
        <v>5</v>
      </c>
      <c r="B8">
        <v>18</v>
      </c>
      <c r="C8">
        <v>20000</v>
      </c>
      <c r="D8">
        <v>190000</v>
      </c>
      <c r="E8">
        <v>70000</v>
      </c>
    </row>
    <row r="9" spans="1:9" x14ac:dyDescent="0.3">
      <c r="A9" t="s">
        <v>6</v>
      </c>
      <c r="B9">
        <v>19</v>
      </c>
      <c r="C9">
        <v>0</v>
      </c>
      <c r="D9">
        <v>172000</v>
      </c>
      <c r="E9">
        <v>110000</v>
      </c>
    </row>
    <row r="10" spans="1:9" x14ac:dyDescent="0.3">
      <c r="A10" t="s">
        <v>7</v>
      </c>
      <c r="B10">
        <v>19</v>
      </c>
      <c r="C10">
        <v>0</v>
      </c>
      <c r="D10">
        <v>180000</v>
      </c>
      <c r="E10">
        <v>35000</v>
      </c>
    </row>
    <row r="11" spans="1:9" x14ac:dyDescent="0.3">
      <c r="A11" t="s">
        <v>8</v>
      </c>
      <c r="B11">
        <v>17.5</v>
      </c>
      <c r="C11">
        <v>0</v>
      </c>
      <c r="D11">
        <v>128000</v>
      </c>
      <c r="E11">
        <v>25000</v>
      </c>
    </row>
    <row r="12" spans="1:9" x14ac:dyDescent="0.3">
      <c r="A12" t="s">
        <v>9</v>
      </c>
      <c r="B12">
        <v>19.5</v>
      </c>
      <c r="C12">
        <v>0</v>
      </c>
      <c r="D12">
        <v>120000</v>
      </c>
      <c r="E12">
        <v>40000</v>
      </c>
    </row>
    <row r="13" spans="1:9" x14ac:dyDescent="0.3">
      <c r="A13" t="s">
        <v>10</v>
      </c>
      <c r="B13">
        <v>24</v>
      </c>
      <c r="C13">
        <v>0</v>
      </c>
      <c r="D13">
        <v>0</v>
      </c>
      <c r="E13">
        <v>160000</v>
      </c>
    </row>
    <row r="14" spans="1:9" x14ac:dyDescent="0.3">
      <c r="A14" t="s">
        <v>11</v>
      </c>
      <c r="B14">
        <v>20</v>
      </c>
      <c r="C14">
        <v>150000</v>
      </c>
      <c r="D14">
        <v>25000</v>
      </c>
      <c r="E14">
        <v>10000</v>
      </c>
    </row>
    <row r="15" spans="1:9" x14ac:dyDescent="0.3">
      <c r="A15" t="s">
        <v>12</v>
      </c>
      <c r="B15">
        <v>20</v>
      </c>
      <c r="C15">
        <v>150000</v>
      </c>
      <c r="D15">
        <v>35000</v>
      </c>
      <c r="E15">
        <v>10000</v>
      </c>
    </row>
    <row r="16" spans="1:9" x14ac:dyDescent="0.3">
      <c r="A16" t="s">
        <v>13</v>
      </c>
      <c r="B16">
        <v>18</v>
      </c>
      <c r="C16">
        <v>0</v>
      </c>
      <c r="D16">
        <v>0</v>
      </c>
      <c r="E16">
        <v>155000</v>
      </c>
    </row>
    <row r="17" spans="1:5" x14ac:dyDescent="0.3">
      <c r="A17" t="s">
        <v>14</v>
      </c>
      <c r="B17">
        <v>20</v>
      </c>
      <c r="C17">
        <v>0</v>
      </c>
      <c r="D17">
        <v>0</v>
      </c>
      <c r="E17">
        <v>125000</v>
      </c>
    </row>
    <row r="18" spans="1:5" x14ac:dyDescent="0.3">
      <c r="A18" t="s">
        <v>15</v>
      </c>
      <c r="B18">
        <v>18</v>
      </c>
      <c r="C18">
        <v>0</v>
      </c>
      <c r="D18">
        <v>0</v>
      </c>
      <c r="E18">
        <v>120000</v>
      </c>
    </row>
    <row r="19" spans="1:5" x14ac:dyDescent="0.3">
      <c r="A19" t="s">
        <v>16</v>
      </c>
      <c r="B19">
        <v>19</v>
      </c>
      <c r="C19">
        <v>0</v>
      </c>
      <c r="D19">
        <v>0</v>
      </c>
      <c r="E19">
        <v>120000</v>
      </c>
    </row>
    <row r="20" spans="1:5" x14ac:dyDescent="0.3">
      <c r="A20" t="s">
        <v>17</v>
      </c>
      <c r="B20">
        <v>23</v>
      </c>
      <c r="C20">
        <v>0</v>
      </c>
      <c r="D20">
        <v>0</v>
      </c>
      <c r="E20">
        <v>145000</v>
      </c>
    </row>
    <row r="21" spans="1:5" x14ac:dyDescent="0.3">
      <c r="A21" t="s">
        <v>18</v>
      </c>
      <c r="B21">
        <v>22</v>
      </c>
      <c r="C21">
        <v>0</v>
      </c>
      <c r="D21">
        <v>160000</v>
      </c>
      <c r="E21">
        <v>25000</v>
      </c>
    </row>
    <row r="22" spans="1:5" x14ac:dyDescent="0.3">
      <c r="A22" t="s">
        <v>19</v>
      </c>
      <c r="B22">
        <v>18</v>
      </c>
      <c r="C22">
        <v>0</v>
      </c>
      <c r="D22">
        <v>100000</v>
      </c>
      <c r="E22">
        <v>20000</v>
      </c>
    </row>
    <row r="23" spans="1:5" x14ac:dyDescent="0.3">
      <c r="A23" t="s">
        <v>20</v>
      </c>
      <c r="B23">
        <v>18</v>
      </c>
      <c r="C23">
        <v>0</v>
      </c>
      <c r="D23">
        <v>110000</v>
      </c>
      <c r="E23">
        <v>25000</v>
      </c>
    </row>
    <row r="24" spans="1:5" x14ac:dyDescent="0.3">
      <c r="A24" t="s">
        <v>51</v>
      </c>
    </row>
    <row r="26" spans="1:5" x14ac:dyDescent="0.3">
      <c r="A26" t="s">
        <v>26</v>
      </c>
      <c r="B26">
        <v>0.04</v>
      </c>
    </row>
    <row r="28" spans="1:5" x14ac:dyDescent="0.3">
      <c r="A28" t="s">
        <v>27</v>
      </c>
    </row>
    <row r="29" spans="1:5" x14ac:dyDescent="0.3">
      <c r="A29" t="s">
        <v>31</v>
      </c>
    </row>
    <row r="30" spans="1:5" x14ac:dyDescent="0.3">
      <c r="A30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E01C-F53C-42EC-8D40-1819D4577C5D}">
  <sheetPr>
    <tabColor rgb="FF92D050"/>
  </sheetPr>
  <dimension ref="A1:B74"/>
  <sheetViews>
    <sheetView tabSelected="1" zoomScale="150" zoomScaleNormal="150" workbookViewId="0">
      <selection activeCell="B15" sqref="B15"/>
    </sheetView>
  </sheetViews>
  <sheetFormatPr defaultRowHeight="14.4" x14ac:dyDescent="0.3"/>
  <cols>
    <col min="1" max="1" width="2" bestFit="1" customWidth="1"/>
    <col min="2" max="2" width="107.44140625" customWidth="1"/>
  </cols>
  <sheetData>
    <row r="1" spans="1:2" ht="25.8" x14ac:dyDescent="0.5">
      <c r="B1" s="19" t="s">
        <v>75</v>
      </c>
    </row>
    <row r="3" spans="1:2" x14ac:dyDescent="0.3">
      <c r="A3">
        <v>1</v>
      </c>
      <c r="B3" s="1" t="s">
        <v>48</v>
      </c>
    </row>
    <row r="4" spans="1:2" x14ac:dyDescent="0.3">
      <c r="B4" t="s">
        <v>42</v>
      </c>
    </row>
    <row r="5" spans="1:2" x14ac:dyDescent="0.3">
      <c r="B5" t="s">
        <v>43</v>
      </c>
    </row>
    <row r="6" spans="1:2" x14ac:dyDescent="0.3">
      <c r="B6" t="s">
        <v>44</v>
      </c>
    </row>
    <row r="7" spans="1:2" x14ac:dyDescent="0.3">
      <c r="B7" t="s">
        <v>45</v>
      </c>
    </row>
    <row r="8" spans="1:2" x14ac:dyDescent="0.3">
      <c r="B8" t="s">
        <v>46</v>
      </c>
    </row>
    <row r="9" spans="1:2" x14ac:dyDescent="0.3">
      <c r="B9" t="s">
        <v>47</v>
      </c>
    </row>
    <row r="10" spans="1:2" x14ac:dyDescent="0.3">
      <c r="B10" t="s">
        <v>49</v>
      </c>
    </row>
    <row r="11" spans="1:2" x14ac:dyDescent="0.3">
      <c r="B11" t="s">
        <v>50</v>
      </c>
    </row>
    <row r="18" spans="1:2" x14ac:dyDescent="0.3">
      <c r="A18" s="1">
        <v>2</v>
      </c>
      <c r="B18" s="1" t="s">
        <v>58</v>
      </c>
    </row>
    <row r="19" spans="1:2" x14ac:dyDescent="0.3">
      <c r="B19" s="12" t="s">
        <v>52</v>
      </c>
    </row>
    <row r="20" spans="1:2" x14ac:dyDescent="0.3">
      <c r="B20" s="12" t="s">
        <v>54</v>
      </c>
    </row>
    <row r="21" spans="1:2" x14ac:dyDescent="0.3">
      <c r="B21" s="12" t="s">
        <v>53</v>
      </c>
    </row>
    <row r="22" spans="1:2" x14ac:dyDescent="0.3">
      <c r="B22" s="12" t="s">
        <v>59</v>
      </c>
    </row>
    <row r="23" spans="1:2" x14ac:dyDescent="0.3">
      <c r="B23" s="12" t="s">
        <v>60</v>
      </c>
    </row>
    <row r="24" spans="1:2" x14ac:dyDescent="0.3">
      <c r="B24" s="12" t="s">
        <v>55</v>
      </c>
    </row>
    <row r="25" spans="1:2" x14ac:dyDescent="0.3">
      <c r="B25" s="12" t="s">
        <v>56</v>
      </c>
    </row>
    <row r="26" spans="1:2" x14ac:dyDescent="0.3">
      <c r="B26" t="s">
        <v>57</v>
      </c>
    </row>
    <row r="33" spans="1:2" x14ac:dyDescent="0.3">
      <c r="A33" s="1">
        <v>3</v>
      </c>
      <c r="B33" s="1" t="s">
        <v>61</v>
      </c>
    </row>
    <row r="34" spans="1:2" x14ac:dyDescent="0.3">
      <c r="A34" s="1"/>
      <c r="B34" s="1" t="s">
        <v>66</v>
      </c>
    </row>
    <row r="35" spans="1:2" x14ac:dyDescent="0.3">
      <c r="B35" t="s">
        <v>62</v>
      </c>
    </row>
    <row r="36" spans="1:2" x14ac:dyDescent="0.3">
      <c r="B36" t="s">
        <v>63</v>
      </c>
    </row>
    <row r="42" spans="1:2" s="1" customFormat="1" x14ac:dyDescent="0.3">
      <c r="A42" s="1">
        <v>4</v>
      </c>
      <c r="B42" s="1" t="s">
        <v>64</v>
      </c>
    </row>
    <row r="43" spans="1:2" s="1" customFormat="1" x14ac:dyDescent="0.3">
      <c r="B43" t="s">
        <v>66</v>
      </c>
    </row>
    <row r="44" spans="1:2" x14ac:dyDescent="0.3">
      <c r="B44" t="s">
        <v>62</v>
      </c>
    </row>
    <row r="45" spans="1:2" x14ac:dyDescent="0.3">
      <c r="B45" t="s">
        <v>67</v>
      </c>
    </row>
    <row r="53" spans="1:2" s="1" customFormat="1" x14ac:dyDescent="0.3">
      <c r="A53" s="1">
        <v>5</v>
      </c>
      <c r="B53" s="1" t="s">
        <v>65</v>
      </c>
    </row>
    <row r="54" spans="1:2" x14ac:dyDescent="0.3">
      <c r="B54" t="s">
        <v>66</v>
      </c>
    </row>
    <row r="55" spans="1:2" x14ac:dyDescent="0.3">
      <c r="B55" t="s">
        <v>68</v>
      </c>
    </row>
    <row r="56" spans="1:2" x14ac:dyDescent="0.3">
      <c r="B56" t="s">
        <v>69</v>
      </c>
    </row>
    <row r="57" spans="1:2" x14ac:dyDescent="0.3">
      <c r="B57" t="s">
        <v>70</v>
      </c>
    </row>
    <row r="64" spans="1:2" s="1" customFormat="1" x14ac:dyDescent="0.3">
      <c r="A64" s="1">
        <v>6</v>
      </c>
      <c r="B64" s="1" t="s">
        <v>71</v>
      </c>
    </row>
    <row r="65" spans="1:2" x14ac:dyDescent="0.3">
      <c r="B65" t="s">
        <v>76</v>
      </c>
    </row>
    <row r="66" spans="1:2" x14ac:dyDescent="0.3">
      <c r="B66" t="s">
        <v>72</v>
      </c>
    </row>
    <row r="67" spans="1:2" x14ac:dyDescent="0.3">
      <c r="B67" t="s">
        <v>73</v>
      </c>
    </row>
    <row r="68" spans="1:2" x14ac:dyDescent="0.3">
      <c r="B68" t="s">
        <v>77</v>
      </c>
    </row>
    <row r="70" spans="1:2" s="1" customFormat="1" x14ac:dyDescent="0.3">
      <c r="A70" s="1">
        <v>7</v>
      </c>
      <c r="B70" s="1" t="s">
        <v>78</v>
      </c>
    </row>
    <row r="72" spans="1:2" s="1" customFormat="1" x14ac:dyDescent="0.3">
      <c r="A72" s="1">
        <v>8</v>
      </c>
      <c r="B72" s="1" t="s">
        <v>79</v>
      </c>
    </row>
    <row r="74" spans="1:2" s="1" customFormat="1" x14ac:dyDescent="0.3">
      <c r="A74" s="1">
        <v>9</v>
      </c>
      <c r="B74" s="1" t="s">
        <v>74</v>
      </c>
    </row>
  </sheetData>
  <sheetProtection sheet="1" objects="1" scenarios="1"/>
  <pageMargins left="0.7" right="0.7" top="0.75" bottom="0.75" header="0.3" footer="0.3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E66E-43E3-4B18-84CE-342CCB6138F1}">
  <sheetPr>
    <tabColor rgb="FFFF0000"/>
  </sheetPr>
  <dimension ref="A1:I32"/>
  <sheetViews>
    <sheetView topLeftCell="A41" zoomScale="80" zoomScaleNormal="80" workbookViewId="0">
      <selection activeCell="L38" sqref="L38"/>
    </sheetView>
  </sheetViews>
  <sheetFormatPr defaultRowHeight="14.4" x14ac:dyDescent="0.3"/>
  <cols>
    <col min="1" max="1" width="48.88671875" bestFit="1" customWidth="1"/>
    <col min="2" max="2" width="15.44140625" bestFit="1" customWidth="1"/>
    <col min="3" max="3" width="8.88671875" bestFit="1" customWidth="1"/>
    <col min="4" max="5" width="10.44140625" bestFit="1" customWidth="1"/>
    <col min="6" max="7" width="8.88671875" bestFit="1" customWidth="1"/>
    <col min="8" max="9" width="15.44140625" bestFit="1" customWidth="1"/>
  </cols>
  <sheetData>
    <row r="1" spans="1:9" ht="21" x14ac:dyDescent="0.4">
      <c r="A1" s="20" t="s">
        <v>33</v>
      </c>
      <c r="B1" s="20"/>
      <c r="C1" s="20"/>
      <c r="D1" s="20"/>
      <c r="E1" s="20"/>
      <c r="F1" s="20"/>
      <c r="G1" s="20"/>
      <c r="H1" s="20"/>
      <c r="I1" s="20"/>
    </row>
    <row r="3" spans="1:9" s="11" customFormat="1" ht="28.8" x14ac:dyDescent="0.3">
      <c r="A3" s="9" t="s">
        <v>0</v>
      </c>
      <c r="B3" s="10" t="s">
        <v>34</v>
      </c>
      <c r="C3" s="10" t="s">
        <v>35</v>
      </c>
      <c r="D3" s="10" t="s">
        <v>36</v>
      </c>
      <c r="E3" s="10" t="s">
        <v>37</v>
      </c>
      <c r="F3" s="10" t="s">
        <v>38</v>
      </c>
      <c r="G3" s="10" t="s">
        <v>39</v>
      </c>
      <c r="H3" s="10" t="s">
        <v>40</v>
      </c>
      <c r="I3" s="10" t="s">
        <v>41</v>
      </c>
    </row>
    <row r="4" spans="1:9" x14ac:dyDescent="0.3">
      <c r="A4" s="4" t="s">
        <v>1</v>
      </c>
      <c r="B4" s="5">
        <v>19.5</v>
      </c>
      <c r="C4" s="6">
        <v>212000</v>
      </c>
      <c r="D4" s="6">
        <v>0</v>
      </c>
      <c r="E4" s="6">
        <v>212000</v>
      </c>
      <c r="F4" s="15">
        <f>SUM(C4:E4)</f>
        <v>424000</v>
      </c>
      <c r="G4" s="14">
        <f>AVERAGE(C4:E4)</f>
        <v>141333.33333333334</v>
      </c>
      <c r="H4" s="16">
        <f>F4*B4</f>
        <v>8268000</v>
      </c>
      <c r="I4" s="17">
        <f>H4+H4*$B$26</f>
        <v>8598720</v>
      </c>
    </row>
    <row r="5" spans="1:9" x14ac:dyDescent="0.3">
      <c r="A5" s="4" t="s">
        <v>2</v>
      </c>
      <c r="B5" s="5">
        <v>19.5</v>
      </c>
      <c r="C5" s="6">
        <v>0</v>
      </c>
      <c r="D5" s="6">
        <v>0</v>
      </c>
      <c r="E5" s="6">
        <v>180000</v>
      </c>
      <c r="F5" s="15">
        <f t="shared" ref="F5:F23" si="0">SUM(C5:E5)</f>
        <v>180000</v>
      </c>
      <c r="G5" s="14">
        <f t="shared" ref="G5:G23" si="1">AVERAGE(C5:E5)</f>
        <v>60000</v>
      </c>
      <c r="H5" s="16">
        <f t="shared" ref="H5:H23" si="2">F5*B5</f>
        <v>3510000</v>
      </c>
      <c r="I5" s="17">
        <f t="shared" ref="I5:I23" si="3">H5+H5*$B$26</f>
        <v>3650400</v>
      </c>
    </row>
    <row r="6" spans="1:9" x14ac:dyDescent="0.3">
      <c r="A6" s="4" t="s">
        <v>3</v>
      </c>
      <c r="B6" s="5">
        <v>19</v>
      </c>
      <c r="C6" s="6">
        <v>350000</v>
      </c>
      <c r="D6" s="6">
        <v>191000</v>
      </c>
      <c r="E6" s="6">
        <v>70000</v>
      </c>
      <c r="F6" s="15">
        <f t="shared" si="0"/>
        <v>611000</v>
      </c>
      <c r="G6" s="14">
        <f t="shared" si="1"/>
        <v>203666.66666666666</v>
      </c>
      <c r="H6" s="16">
        <f t="shared" si="2"/>
        <v>11609000</v>
      </c>
      <c r="I6" s="17">
        <f t="shared" si="3"/>
        <v>12073360</v>
      </c>
    </row>
    <row r="7" spans="1:9" x14ac:dyDescent="0.3">
      <c r="A7" s="4" t="s">
        <v>4</v>
      </c>
      <c r="B7" s="5">
        <v>19.5</v>
      </c>
      <c r="C7" s="6">
        <v>0</v>
      </c>
      <c r="D7" s="6">
        <v>360000</v>
      </c>
      <c r="E7" s="6">
        <v>70000</v>
      </c>
      <c r="F7" s="15">
        <f t="shared" si="0"/>
        <v>430000</v>
      </c>
      <c r="G7" s="14">
        <f t="shared" si="1"/>
        <v>143333.33333333334</v>
      </c>
      <c r="H7" s="16">
        <f t="shared" si="2"/>
        <v>8385000</v>
      </c>
      <c r="I7" s="17">
        <f t="shared" si="3"/>
        <v>8720400</v>
      </c>
    </row>
    <row r="8" spans="1:9" x14ac:dyDescent="0.3">
      <c r="A8" s="4" t="s">
        <v>5</v>
      </c>
      <c r="B8" s="5">
        <v>18</v>
      </c>
      <c r="C8" s="6">
        <v>20000</v>
      </c>
      <c r="D8" s="6">
        <v>190000</v>
      </c>
      <c r="E8" s="6">
        <v>70000</v>
      </c>
      <c r="F8" s="15">
        <f t="shared" si="0"/>
        <v>280000</v>
      </c>
      <c r="G8" s="14">
        <f t="shared" si="1"/>
        <v>93333.333333333328</v>
      </c>
      <c r="H8" s="16">
        <f t="shared" si="2"/>
        <v>5040000</v>
      </c>
      <c r="I8" s="17">
        <f t="shared" si="3"/>
        <v>5241600</v>
      </c>
    </row>
    <row r="9" spans="1:9" x14ac:dyDescent="0.3">
      <c r="A9" s="4" t="s">
        <v>6</v>
      </c>
      <c r="B9" s="5">
        <v>19</v>
      </c>
      <c r="C9" s="6">
        <v>0</v>
      </c>
      <c r="D9" s="6">
        <v>172000</v>
      </c>
      <c r="E9" s="6">
        <v>110000</v>
      </c>
      <c r="F9" s="15">
        <f t="shared" si="0"/>
        <v>282000</v>
      </c>
      <c r="G9" s="14">
        <f t="shared" si="1"/>
        <v>94000</v>
      </c>
      <c r="H9" s="16">
        <f t="shared" si="2"/>
        <v>5358000</v>
      </c>
      <c r="I9" s="17">
        <f t="shared" si="3"/>
        <v>5572320</v>
      </c>
    </row>
    <row r="10" spans="1:9" x14ac:dyDescent="0.3">
      <c r="A10" s="4" t="s">
        <v>7</v>
      </c>
      <c r="B10" s="5">
        <v>19</v>
      </c>
      <c r="C10" s="6">
        <v>0</v>
      </c>
      <c r="D10" s="6">
        <v>180000</v>
      </c>
      <c r="E10" s="6">
        <v>35000</v>
      </c>
      <c r="F10" s="15">
        <f t="shared" si="0"/>
        <v>215000</v>
      </c>
      <c r="G10" s="14">
        <f t="shared" si="1"/>
        <v>71666.666666666672</v>
      </c>
      <c r="H10" s="16">
        <f t="shared" si="2"/>
        <v>4085000</v>
      </c>
      <c r="I10" s="17">
        <f t="shared" si="3"/>
        <v>4248400</v>
      </c>
    </row>
    <row r="11" spans="1:9" x14ac:dyDescent="0.3">
      <c r="A11" s="4" t="s">
        <v>8</v>
      </c>
      <c r="B11" s="5">
        <v>17.5</v>
      </c>
      <c r="C11" s="6">
        <v>0</v>
      </c>
      <c r="D11" s="6">
        <v>128000</v>
      </c>
      <c r="E11" s="6">
        <v>25000</v>
      </c>
      <c r="F11" s="15">
        <f t="shared" si="0"/>
        <v>153000</v>
      </c>
      <c r="G11" s="14">
        <f t="shared" si="1"/>
        <v>51000</v>
      </c>
      <c r="H11" s="16">
        <f t="shared" si="2"/>
        <v>2677500</v>
      </c>
      <c r="I11" s="17">
        <f t="shared" si="3"/>
        <v>2784600</v>
      </c>
    </row>
    <row r="12" spans="1:9" x14ac:dyDescent="0.3">
      <c r="A12" s="4" t="s">
        <v>9</v>
      </c>
      <c r="B12" s="5">
        <v>19.5</v>
      </c>
      <c r="C12" s="6">
        <v>0</v>
      </c>
      <c r="D12" s="6">
        <v>120000</v>
      </c>
      <c r="E12" s="6">
        <v>40000</v>
      </c>
      <c r="F12" s="15">
        <f t="shared" si="0"/>
        <v>160000</v>
      </c>
      <c r="G12" s="14">
        <f t="shared" si="1"/>
        <v>53333.333333333336</v>
      </c>
      <c r="H12" s="16">
        <f t="shared" si="2"/>
        <v>3120000</v>
      </c>
      <c r="I12" s="17">
        <f t="shared" si="3"/>
        <v>3244800</v>
      </c>
    </row>
    <row r="13" spans="1:9" x14ac:dyDescent="0.3">
      <c r="A13" s="4" t="s">
        <v>10</v>
      </c>
      <c r="B13" s="5">
        <v>24</v>
      </c>
      <c r="C13" s="6">
        <v>0</v>
      </c>
      <c r="D13" s="6">
        <v>0</v>
      </c>
      <c r="E13" s="6">
        <v>160000</v>
      </c>
      <c r="F13" s="15">
        <f t="shared" si="0"/>
        <v>160000</v>
      </c>
      <c r="G13" s="14">
        <f t="shared" si="1"/>
        <v>53333.333333333336</v>
      </c>
      <c r="H13" s="16">
        <f t="shared" si="2"/>
        <v>3840000</v>
      </c>
      <c r="I13" s="17">
        <f t="shared" si="3"/>
        <v>3993600</v>
      </c>
    </row>
    <row r="14" spans="1:9" x14ac:dyDescent="0.3">
      <c r="A14" s="4" t="s">
        <v>11</v>
      </c>
      <c r="B14" s="5">
        <v>20</v>
      </c>
      <c r="C14" s="6">
        <v>150000</v>
      </c>
      <c r="D14" s="6">
        <v>25000</v>
      </c>
      <c r="E14" s="6">
        <v>10000</v>
      </c>
      <c r="F14" s="15">
        <f t="shared" si="0"/>
        <v>185000</v>
      </c>
      <c r="G14" s="14">
        <f t="shared" si="1"/>
        <v>61666.666666666664</v>
      </c>
      <c r="H14" s="16">
        <f t="shared" si="2"/>
        <v>3700000</v>
      </c>
      <c r="I14" s="17">
        <f t="shared" si="3"/>
        <v>3848000</v>
      </c>
    </row>
    <row r="15" spans="1:9" x14ac:dyDescent="0.3">
      <c r="A15" s="4" t="s">
        <v>12</v>
      </c>
      <c r="B15" s="5">
        <v>20</v>
      </c>
      <c r="C15" s="6">
        <v>150000</v>
      </c>
      <c r="D15" s="6">
        <v>35000</v>
      </c>
      <c r="E15" s="6">
        <v>10000</v>
      </c>
      <c r="F15" s="15">
        <f t="shared" si="0"/>
        <v>195000</v>
      </c>
      <c r="G15" s="14">
        <f t="shared" si="1"/>
        <v>65000</v>
      </c>
      <c r="H15" s="16">
        <f t="shared" si="2"/>
        <v>3900000</v>
      </c>
      <c r="I15" s="17">
        <f t="shared" si="3"/>
        <v>4056000</v>
      </c>
    </row>
    <row r="16" spans="1:9" x14ac:dyDescent="0.3">
      <c r="A16" s="4" t="s">
        <v>13</v>
      </c>
      <c r="B16" s="5">
        <v>18</v>
      </c>
      <c r="C16" s="6">
        <v>0</v>
      </c>
      <c r="D16" s="6">
        <v>0</v>
      </c>
      <c r="E16" s="6">
        <v>155000</v>
      </c>
      <c r="F16" s="15">
        <f t="shared" si="0"/>
        <v>155000</v>
      </c>
      <c r="G16" s="14">
        <f t="shared" si="1"/>
        <v>51666.666666666664</v>
      </c>
      <c r="H16" s="16">
        <f t="shared" si="2"/>
        <v>2790000</v>
      </c>
      <c r="I16" s="17">
        <f t="shared" si="3"/>
        <v>2901600</v>
      </c>
    </row>
    <row r="17" spans="1:9" x14ac:dyDescent="0.3">
      <c r="A17" s="4" t="s">
        <v>14</v>
      </c>
      <c r="B17" s="5">
        <v>20</v>
      </c>
      <c r="C17" s="6">
        <v>0</v>
      </c>
      <c r="D17" s="6">
        <v>0</v>
      </c>
      <c r="E17" s="6">
        <v>125000</v>
      </c>
      <c r="F17" s="15">
        <f t="shared" si="0"/>
        <v>125000</v>
      </c>
      <c r="G17" s="14">
        <f t="shared" si="1"/>
        <v>41666.666666666664</v>
      </c>
      <c r="H17" s="16">
        <f t="shared" si="2"/>
        <v>2500000</v>
      </c>
      <c r="I17" s="17">
        <f t="shared" si="3"/>
        <v>2600000</v>
      </c>
    </row>
    <row r="18" spans="1:9" x14ac:dyDescent="0.3">
      <c r="A18" s="4" t="s">
        <v>15</v>
      </c>
      <c r="B18" s="5">
        <v>18</v>
      </c>
      <c r="C18" s="6">
        <v>0</v>
      </c>
      <c r="D18" s="6">
        <v>0</v>
      </c>
      <c r="E18" s="6">
        <v>120000</v>
      </c>
      <c r="F18" s="15">
        <f t="shared" si="0"/>
        <v>120000</v>
      </c>
      <c r="G18" s="14">
        <f t="shared" si="1"/>
        <v>40000</v>
      </c>
      <c r="H18" s="16">
        <f t="shared" si="2"/>
        <v>2160000</v>
      </c>
      <c r="I18" s="17">
        <f t="shared" si="3"/>
        <v>2246400</v>
      </c>
    </row>
    <row r="19" spans="1:9" x14ac:dyDescent="0.3">
      <c r="A19" s="4" t="s">
        <v>16</v>
      </c>
      <c r="B19" s="5">
        <v>19</v>
      </c>
      <c r="C19" s="6">
        <v>0</v>
      </c>
      <c r="D19" s="6">
        <v>0</v>
      </c>
      <c r="E19" s="6">
        <v>120000</v>
      </c>
      <c r="F19" s="15">
        <f t="shared" si="0"/>
        <v>120000</v>
      </c>
      <c r="G19" s="14">
        <f t="shared" si="1"/>
        <v>40000</v>
      </c>
      <c r="H19" s="16">
        <f t="shared" si="2"/>
        <v>2280000</v>
      </c>
      <c r="I19" s="17">
        <f t="shared" si="3"/>
        <v>2371200</v>
      </c>
    </row>
    <row r="20" spans="1:9" x14ac:dyDescent="0.3">
      <c r="A20" s="4" t="s">
        <v>17</v>
      </c>
      <c r="B20" s="5">
        <v>23</v>
      </c>
      <c r="C20" s="6">
        <v>0</v>
      </c>
      <c r="D20" s="6">
        <v>0</v>
      </c>
      <c r="E20" s="6">
        <v>145000</v>
      </c>
      <c r="F20" s="15">
        <f t="shared" si="0"/>
        <v>145000</v>
      </c>
      <c r="G20" s="14">
        <f t="shared" si="1"/>
        <v>48333.333333333336</v>
      </c>
      <c r="H20" s="16">
        <f t="shared" si="2"/>
        <v>3335000</v>
      </c>
      <c r="I20" s="17">
        <f t="shared" si="3"/>
        <v>3468400</v>
      </c>
    </row>
    <row r="21" spans="1:9" x14ac:dyDescent="0.3">
      <c r="A21" s="4" t="s">
        <v>18</v>
      </c>
      <c r="B21" s="5">
        <v>22</v>
      </c>
      <c r="C21" s="6">
        <v>0</v>
      </c>
      <c r="D21" s="6">
        <v>160000</v>
      </c>
      <c r="E21" s="6">
        <v>25000</v>
      </c>
      <c r="F21" s="15">
        <f t="shared" si="0"/>
        <v>185000</v>
      </c>
      <c r="G21" s="14">
        <f t="shared" si="1"/>
        <v>61666.666666666664</v>
      </c>
      <c r="H21" s="16">
        <f t="shared" si="2"/>
        <v>4070000</v>
      </c>
      <c r="I21" s="17">
        <f t="shared" si="3"/>
        <v>4232800</v>
      </c>
    </row>
    <row r="22" spans="1:9" x14ac:dyDescent="0.3">
      <c r="A22" s="4" t="s">
        <v>19</v>
      </c>
      <c r="B22" s="5">
        <v>18</v>
      </c>
      <c r="C22" s="6">
        <v>0</v>
      </c>
      <c r="D22" s="6">
        <v>100000</v>
      </c>
      <c r="E22" s="6">
        <v>20000</v>
      </c>
      <c r="F22" s="15">
        <f t="shared" si="0"/>
        <v>120000</v>
      </c>
      <c r="G22" s="14">
        <f t="shared" si="1"/>
        <v>40000</v>
      </c>
      <c r="H22" s="16">
        <f t="shared" si="2"/>
        <v>2160000</v>
      </c>
      <c r="I22" s="17">
        <f t="shared" si="3"/>
        <v>2246400</v>
      </c>
    </row>
    <row r="23" spans="1:9" x14ac:dyDescent="0.3">
      <c r="A23" s="4" t="s">
        <v>20</v>
      </c>
      <c r="B23" s="5">
        <v>18</v>
      </c>
      <c r="C23" s="6">
        <v>0</v>
      </c>
      <c r="D23" s="6">
        <v>110000</v>
      </c>
      <c r="E23" s="6">
        <v>25000</v>
      </c>
      <c r="F23" s="15">
        <f t="shared" si="0"/>
        <v>135000</v>
      </c>
      <c r="G23" s="14">
        <f t="shared" si="1"/>
        <v>45000</v>
      </c>
      <c r="H23" s="16">
        <f t="shared" si="2"/>
        <v>2430000</v>
      </c>
      <c r="I23" s="17">
        <f t="shared" si="3"/>
        <v>2527200</v>
      </c>
    </row>
    <row r="24" spans="1:9" x14ac:dyDescent="0.3">
      <c r="A24" s="3" t="s">
        <v>51</v>
      </c>
      <c r="B24" s="2"/>
      <c r="C24" s="13">
        <f>SUM(C4:C23)</f>
        <v>882000</v>
      </c>
      <c r="D24" s="13">
        <f t="shared" ref="D24:E24" si="4">SUM(D4:D23)</f>
        <v>1771000</v>
      </c>
      <c r="E24" s="13">
        <f t="shared" si="4"/>
        <v>1727000</v>
      </c>
    </row>
    <row r="26" spans="1:9" x14ac:dyDescent="0.3">
      <c r="A26" s="7" t="s">
        <v>26</v>
      </c>
      <c r="B26" s="8">
        <v>0.04</v>
      </c>
    </row>
    <row r="28" spans="1:9" x14ac:dyDescent="0.3">
      <c r="A28" s="3" t="s">
        <v>27</v>
      </c>
      <c r="B28" s="14">
        <f>SUM(C4:E23)</f>
        <v>4380000</v>
      </c>
    </row>
    <row r="29" spans="1:9" x14ac:dyDescent="0.3">
      <c r="A29" s="3" t="s">
        <v>31</v>
      </c>
      <c r="B29" s="17">
        <f>MAX(I4:I23)</f>
        <v>12073360</v>
      </c>
    </row>
    <row r="30" spans="1:9" x14ac:dyDescent="0.3">
      <c r="A30" s="3" t="s">
        <v>32</v>
      </c>
      <c r="B30" s="17">
        <f>MIN(I4:I23)</f>
        <v>2246400</v>
      </c>
    </row>
    <row r="31" spans="1:9" x14ac:dyDescent="0.3">
      <c r="A31" s="1"/>
      <c r="B31" s="18"/>
    </row>
    <row r="32" spans="1:9" x14ac:dyDescent="0.3">
      <c r="A32" s="1"/>
      <c r="B32" s="18"/>
    </row>
  </sheetData>
  <sheetProtection sheet="1" objects="1" scenarios="1"/>
  <mergeCells count="1">
    <mergeCell ref="A1:I1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landscape" horizontalDpi="360" verticalDpi="360" r:id="rId1"/>
  <headerFooter>
    <oddHeader>&amp;L&amp;D&amp;CMario Rossi&amp;R&amp;P/&amp;N</oddHeader>
    <oddFooter>&amp;C&amp;F</oddFooter>
  </headerFooter>
  <rowBreaks count="1" manualBreakCount="1">
    <brk id="31" max="16383" man="1"/>
  </rowBreaks>
  <ignoredErrors>
    <ignoredError sqref="F4:F23 G4:G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Vendite Libri</vt:lpstr>
      <vt:lpstr>Testo</vt:lpstr>
      <vt:lpstr>SOLUZIONE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Bevilacqua</dc:creator>
  <cp:lastModifiedBy>Alessandro Bevilacqua</cp:lastModifiedBy>
  <cp:lastPrinted>2026-08-25T08:39:23Z</cp:lastPrinted>
  <dcterms:created xsi:type="dcterms:W3CDTF">2026-08-25T07:22:52Z</dcterms:created>
  <dcterms:modified xsi:type="dcterms:W3CDTF">2026-08-28T07:06:25Z</dcterms:modified>
</cp:coreProperties>
</file>